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位移电压曲线Travel &amp; Voltage" sheetId="5" r:id="rId1"/>
    <sheet name="谐频与负载Freq  vs Load" sheetId="6" r:id="rId2"/>
    <sheet name="线性度Linearity" sheetId="7" r:id="rId3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<sst xmlns="http://schemas.openxmlformats.org/spreadsheetml/2006/main" count="52" uniqueCount="28">
  <si>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</si>
  <si>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</si>
  <si>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</si>
  <si>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</si>
  <si>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</si>
  <si>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</si>
  <si>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</si>
  <si>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</si>
  <si>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</si>
  <si>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P18.X200S</t>
  </si>
  <si>
    <t>测试温度/Temperature</t>
  </si>
  <si>
    <t>20℃，31%RH</t>
  </si>
  <si>
    <t>负载/Load</t>
  </si>
  <si>
    <t>空载</t>
  </si>
  <si>
    <t>电压范围/Voltage</t>
  </si>
  <si>
    <t>0~120V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</si>
  <si>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</si>
  <si>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</si>
  <si>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</si>
  <si>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</si>
  <si>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</si>
  <si>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X谐振频率Resonant frequency (Hz)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</si>
  <si>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</si>
  <si>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</si>
  <si>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</si>
  <si>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</si>
  <si>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</si>
  <si>
    <t>空载Unloaded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</si>
</sst>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0_ "/>
    <numFmt numFmtId="177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23" fillId="17" borderId="1" applyNumberFormat="0" applyAlignment="0" applyProtection="0">
      <alignment vertical="center"/>
    </xf>
    <xf numFmtId="0" fontId="24" fillId="18" borderId="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7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24.505</c:v>
                </c:pt>
                <c:pt idx="2">
                  <c:v>52.809</c:v>
                </c:pt>
                <c:pt idx="3">
                  <c:v>84.485</c:v>
                </c:pt>
                <c:pt idx="4">
                  <c:v>115.964</c:v>
                </c:pt>
                <c:pt idx="5">
                  <c:v>146.589</c:v>
                </c:pt>
                <c:pt idx="6">
                  <c:v>175.474</c:v>
                </c:pt>
                <c:pt idx="7">
                  <c:v>202.437</c:v>
                </c:pt>
                <c:pt idx="8">
                  <c:v>227.035</c:v>
                </c:pt>
                <c:pt idx="9">
                  <c:v>250.366</c:v>
                </c:pt>
                <c:pt idx="10">
                  <c:v>271.39301</c:v>
                </c:pt>
                <c:pt idx="11">
                  <c:v>256.68301</c:v>
                </c:pt>
                <c:pt idx="12">
                  <c:v>239.028</c:v>
                </c:pt>
                <c:pt idx="13">
                  <c:v>219.069</c:v>
                </c:pt>
                <c:pt idx="14">
                  <c:v>196.82201</c:v>
                </c:pt>
                <c:pt idx="15">
                  <c:v>172.377</c:v>
                </c:pt>
                <c:pt idx="16">
                  <c:v>145.414</c:v>
                </c:pt>
                <c:pt idx="17">
                  <c:v>114.515</c:v>
                </c:pt>
                <c:pt idx="18">
                  <c:v>81.495</c:v>
                </c:pt>
                <c:pt idx="19">
                  <c:v>45.286</c:v>
                </c:pt>
                <c:pt idx="20">
                  <c:v>5.599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26.671</c:v>
                </c:pt>
                <c:pt idx="2">
                  <c:v>53.465</c:v>
                </c:pt>
                <c:pt idx="3">
                  <c:v>80.228</c:v>
                </c:pt>
                <c:pt idx="4">
                  <c:v>106.93</c:v>
                </c:pt>
                <c:pt idx="5">
                  <c:v>133.51199</c:v>
                </c:pt>
                <c:pt idx="6">
                  <c:v>159.955</c:v>
                </c:pt>
                <c:pt idx="7">
                  <c:v>186.26199</c:v>
                </c:pt>
                <c:pt idx="8">
                  <c:v>212.431</c:v>
                </c:pt>
                <c:pt idx="9">
                  <c:v>238.463</c:v>
                </c:pt>
                <c:pt idx="10">
                  <c:v>264.388</c:v>
                </c:pt>
                <c:pt idx="11">
                  <c:v>238.662</c:v>
                </c:pt>
                <c:pt idx="12">
                  <c:v>212.73599</c:v>
                </c:pt>
                <c:pt idx="13">
                  <c:v>186.62801</c:v>
                </c:pt>
                <c:pt idx="14">
                  <c:v>160.367</c:v>
                </c:pt>
                <c:pt idx="15">
                  <c:v>133.908</c:v>
                </c:pt>
                <c:pt idx="16">
                  <c:v>107.327</c:v>
                </c:pt>
                <c:pt idx="17">
                  <c:v>80.625</c:v>
                </c:pt>
                <c:pt idx="18">
                  <c:v>53.801</c:v>
                </c:pt>
                <c:pt idx="19">
                  <c:v>26.931</c:v>
                </c:pt>
                <c:pt idx="20">
                  <c:v>0.061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谐振频率曲线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Resonant frequency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'谐频与负载Freq  vs Load'!$E$2</c:f>
              <c:strCache>
                <c:ptCount val="1"/>
                <c:pt idx="0">
                  <c:v>X谐振频率Resonant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50</c:v>
                </c:pt>
                <c:pt idx="3">
                  <c:v>200</c:v>
                </c:pt>
                <c:pt idx="4">
                  <c:v>500</c:v>
                </c:pt>
                <c:pt idx="5">
                  <c:v>1000</c:v>
                </c:pt>
                <c:pt idx="6">
                  <c:v>1500</c:v>
                </c:pt>
              </c:numCache>
            </c:numRef>
          </c:xVal>
          <c:yVal>
            <c:numRef>
              <c:f>'谐频与负载Freq  vs Load'!$E$3:$E$9</c:f>
              <c:numCache>
                <c:formatCode>General</c:formatCode>
                <c:ptCount val="7"/>
                <c:pt idx="1">
                  <c:v>534</c:v>
                </c:pt>
                <c:pt idx="2">
                  <c:v>329</c:v>
                </c:pt>
                <c:pt idx="3">
                  <c:v>193</c:v>
                </c:pt>
                <c:pt idx="4">
                  <c:v>127</c:v>
                </c:pt>
                <c:pt idx="5">
                  <c:v>91</c:v>
                </c:pt>
                <c:pt idx="6">
                  <c:v>74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线性度</a:t>
            </a:r>
            <a:endParaRPr sz="1200"/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Linearity</a:t>
            </a:r>
            <a:endParaRPr sz="12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0.0878254686294395</c:v>
                </c:pt>
                <c:pt idx="2">
                  <c:v>0.222173472320986</c:v>
                </c:pt>
                <c:pt idx="3">
                  <c:v>0.193503487298976</c:v>
                </c:pt>
                <c:pt idx="4">
                  <c:v>0.179584549979582</c:v>
                </c:pt>
                <c:pt idx="5">
                  <c:v>0.195920389730244</c:v>
                </c:pt>
                <c:pt idx="6">
                  <c:v>0.197512746418153</c:v>
                </c:pt>
                <c:pt idx="7">
                  <c:v>0.207384601419131</c:v>
                </c:pt>
                <c:pt idx="8">
                  <c:v>0.196907575230355</c:v>
                </c:pt>
                <c:pt idx="9">
                  <c:v>0.194335597682206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5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203835</xdr:colOff>
      <xdr:row>6</xdr:row>
      <xdr:rowOff>163195</xdr:rowOff>
    </xdr:from>
    <xdr:to>
      <xdr:col>8</xdr:col>
      <xdr:colOff>34925</xdr:colOff>
      <xdr:row>28</xdr:row>
      <xdr:rowOff>88265</xdr:rowOff>
    </xdr:to>
    <xdr:graphicFrame>
      <xdr:nvGraphicFramePr>
        <xdr:cNvPr id="14" name="图表 13"/>
        <xdr:cNvGraphicFramePr/>
      </xdr:nvGraphicFramePr>
      <xdr:xfrm>
        <a:off x="4090670" y="1496695"/>
        <a:ext cx="7393940" cy="4535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102235</xdr:colOff>
      <xdr:row>6</xdr:row>
      <xdr:rowOff>99695</xdr:rowOff>
    </xdr:from>
    <xdr:to>
      <xdr:col>6</xdr:col>
      <xdr:colOff>935355</xdr:colOff>
      <xdr:row>26</xdr:row>
      <xdr:rowOff>42545</xdr:rowOff>
    </xdr:to>
    <xdr:graphicFrame>
      <xdr:nvGraphicFramePr>
        <xdr:cNvPr id="3" name="图表 2"/>
        <xdr:cNvGraphicFramePr/>
      </xdr:nvGraphicFramePr>
      <xdr:xfrm>
        <a:off x="3989070" y="1433195"/>
        <a:ext cx="8190865" cy="4133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339090</xdr:colOff>
      <xdr:row>3</xdr:row>
      <xdr:rowOff>64135</xdr:rowOff>
    </xdr:from>
    <xdr:to>
      <xdr:col>8</xdr:col>
      <xdr:colOff>525780</xdr:colOff>
      <xdr:row>25</xdr:row>
      <xdr:rowOff>38100</xdr:rowOff>
    </xdr:to>
    <xdr:graphicFrame>
      <xdr:nvGraphicFramePr>
        <xdr:cNvPr id="5" name="图表 2"/>
        <xdr:cNvGraphicFramePr/>
      </xdr:nvGraphicFramePr>
      <xdr:xfrm>
        <a:off x="4225925" y="768985"/>
        <a:ext cx="8144510" cy="45840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="85" zoomScaleNormal="85" workbookViewId="0">
      <selection activeCell="B32" sqref="B32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29" t="s">
        <v>2</v>
      </c>
      <c r="F2" s="29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21">
        <v>0</v>
      </c>
      <c r="F4" s="22">
        <v>0</v>
      </c>
      <c r="G4" s="21"/>
    </row>
    <row r="5" spans="1:7">
      <c r="A5" s="7" t="s">
        <v>5</v>
      </c>
      <c r="B5" s="8" t="s">
        <v>6</v>
      </c>
      <c r="C5" s="10"/>
      <c r="D5" s="10">
        <v>12</v>
      </c>
      <c r="E5" s="21">
        <v>24.505</v>
      </c>
      <c r="F5" s="22">
        <v>26.671</v>
      </c>
      <c r="G5" s="21"/>
    </row>
    <row r="6" spans="1:7">
      <c r="A6" s="9"/>
      <c r="B6" s="9"/>
      <c r="C6" s="10"/>
      <c r="D6" s="10">
        <v>24</v>
      </c>
      <c r="E6" s="21">
        <v>52.809</v>
      </c>
      <c r="F6" s="22">
        <v>53.465</v>
      </c>
      <c r="G6" s="21"/>
    </row>
    <row r="7" spans="1:7">
      <c r="A7" s="4"/>
      <c r="C7" s="10"/>
      <c r="D7" s="10">
        <v>36</v>
      </c>
      <c r="E7" s="21">
        <v>84.485</v>
      </c>
      <c r="F7" s="22">
        <v>80.228</v>
      </c>
      <c r="G7" s="21"/>
    </row>
    <row r="8" spans="1:7">
      <c r="A8" s="9"/>
      <c r="B8" s="9"/>
      <c r="C8" s="10"/>
      <c r="D8" s="10">
        <v>48</v>
      </c>
      <c r="E8" s="21">
        <v>115.964</v>
      </c>
      <c r="F8" s="22">
        <v>106.93</v>
      </c>
      <c r="G8" s="21"/>
    </row>
    <row r="9" spans="1:7">
      <c r="A9" s="10"/>
      <c r="B9" s="10"/>
      <c r="C9" s="10"/>
      <c r="D9" s="10">
        <v>60</v>
      </c>
      <c r="E9" s="21">
        <v>146.589</v>
      </c>
      <c r="F9" s="22">
        <v>133.51199</v>
      </c>
      <c r="G9" s="21"/>
    </row>
    <row r="10" spans="1:7">
      <c r="A10" s="11" t="s">
        <v>7</v>
      </c>
      <c r="B10" s="11"/>
      <c r="C10" s="10"/>
      <c r="D10" s="10">
        <v>72</v>
      </c>
      <c r="E10" s="21">
        <v>175.474</v>
      </c>
      <c r="F10" s="22">
        <v>159.955</v>
      </c>
      <c r="G10" s="21"/>
    </row>
    <row r="11" spans="1:7">
      <c r="A11" s="12" t="s">
        <v>8</v>
      </c>
      <c r="B11" s="12" t="s">
        <v>9</v>
      </c>
      <c r="C11" s="10"/>
      <c r="D11" s="10">
        <v>84</v>
      </c>
      <c r="E11" s="21">
        <v>202.437</v>
      </c>
      <c r="F11" s="22">
        <v>186.26199</v>
      </c>
      <c r="G11" s="21"/>
    </row>
    <row r="12" spans="1:7">
      <c r="A12" s="4" t="s">
        <v>10</v>
      </c>
      <c r="B12" s="4" t="s">
        <v>11</v>
      </c>
      <c r="C12" s="10"/>
      <c r="D12" s="10">
        <v>96</v>
      </c>
      <c r="E12" s="21">
        <v>227.035</v>
      </c>
      <c r="F12" s="22">
        <v>212.431</v>
      </c>
      <c r="G12" s="21"/>
    </row>
    <row r="13" spans="1:7">
      <c r="A13" s="4" t="s">
        <v>12</v>
      </c>
      <c r="B13" s="4" t="s">
        <v>13</v>
      </c>
      <c r="C13" s="10"/>
      <c r="D13" s="10">
        <v>108</v>
      </c>
      <c r="E13" s="21">
        <v>250.366</v>
      </c>
      <c r="F13" s="22">
        <v>238.463</v>
      </c>
      <c r="G13" s="21"/>
    </row>
    <row r="14" spans="1:7">
      <c r="A14" s="4" t="s">
        <v>14</v>
      </c>
      <c r="B14" s="4" t="s">
        <v>15</v>
      </c>
      <c r="C14" s="10"/>
      <c r="D14" s="10">
        <v>120</v>
      </c>
      <c r="E14" s="21">
        <v>271.39301</v>
      </c>
      <c r="F14" s="22">
        <v>264.388</v>
      </c>
      <c r="G14" s="21"/>
    </row>
    <row r="15" spans="1:7">
      <c r="A15" s="14"/>
      <c r="B15" s="10"/>
      <c r="C15" s="10"/>
      <c r="D15" s="10">
        <v>108</v>
      </c>
      <c r="E15" s="21">
        <v>256.68301</v>
      </c>
      <c r="F15" s="22">
        <v>238.662</v>
      </c>
      <c r="G15" s="21"/>
    </row>
    <row r="16" spans="1:7">
      <c r="A16" s="14"/>
      <c r="B16" s="14"/>
      <c r="C16" s="10"/>
      <c r="D16" s="10">
        <v>96</v>
      </c>
      <c r="E16" s="21">
        <v>239.028</v>
      </c>
      <c r="F16" s="22">
        <v>212.73599</v>
      </c>
      <c r="G16" s="21"/>
    </row>
    <row r="17" spans="1:7">
      <c r="A17" s="10"/>
      <c r="B17" s="10"/>
      <c r="C17" s="10"/>
      <c r="D17" s="10">
        <v>84</v>
      </c>
      <c r="E17" s="21">
        <v>219.069</v>
      </c>
      <c r="F17" s="22">
        <v>186.62801</v>
      </c>
      <c r="G17" s="21"/>
    </row>
    <row r="18" spans="1:7">
      <c r="A18" s="23" t="s">
        <v>16</v>
      </c>
      <c r="B18" s="23"/>
      <c r="C18" s="10"/>
      <c r="D18" s="10">
        <v>72</v>
      </c>
      <c r="E18" s="21">
        <v>196.82201</v>
      </c>
      <c r="F18" s="22">
        <v>160.367</v>
      </c>
      <c r="G18" s="21"/>
    </row>
    <row r="19" spans="1:7">
      <c r="A19" s="23"/>
      <c r="B19" s="23"/>
      <c r="C19" s="10"/>
      <c r="D19" s="10">
        <v>60</v>
      </c>
      <c r="E19" s="21">
        <v>172.377</v>
      </c>
      <c r="F19" s="22">
        <v>133.908</v>
      </c>
      <c r="G19" s="21"/>
    </row>
    <row r="20" spans="1:7">
      <c r="A20" s="23"/>
      <c r="B20" s="23"/>
      <c r="C20" s="10"/>
      <c r="D20" s="10">
        <v>48</v>
      </c>
      <c r="E20" s="21">
        <v>145.414</v>
      </c>
      <c r="F20" s="22">
        <v>107.327</v>
      </c>
      <c r="G20" s="21"/>
    </row>
    <row r="21" spans="1:7">
      <c r="A21" s="23"/>
      <c r="B21" s="23"/>
      <c r="C21" s="10"/>
      <c r="D21" s="10">
        <v>36</v>
      </c>
      <c r="E21" s="21">
        <v>114.515</v>
      </c>
      <c r="F21" s="22">
        <v>80.625</v>
      </c>
      <c r="G21" s="21"/>
    </row>
    <row r="22" spans="1:7">
      <c r="A22" s="23"/>
      <c r="B22" s="23"/>
      <c r="C22" s="10"/>
      <c r="D22" s="10">
        <v>24</v>
      </c>
      <c r="E22" s="21">
        <v>81.495</v>
      </c>
      <c r="F22" s="22">
        <v>53.801</v>
      </c>
      <c r="G22" s="21"/>
    </row>
    <row r="23" spans="1:7">
      <c r="A23" s="24"/>
      <c r="B23" s="24"/>
      <c r="C23" s="10"/>
      <c r="D23" s="10">
        <v>12</v>
      </c>
      <c r="E23" s="21">
        <v>45.286</v>
      </c>
      <c r="F23" s="22">
        <v>26.931</v>
      </c>
      <c r="G23" s="21"/>
    </row>
    <row r="24" spans="1:7">
      <c r="A24" s="23" t="s">
        <v>17</v>
      </c>
      <c r="B24" s="23"/>
      <c r="C24" s="10"/>
      <c r="D24" s="10">
        <v>0</v>
      </c>
      <c r="E24" s="21">
        <v>5.599</v>
      </c>
      <c r="F24" s="22">
        <v>0.061</v>
      </c>
      <c r="G24" s="21"/>
    </row>
    <row r="25" spans="1:6">
      <c r="A25" s="23"/>
      <c r="B25" s="23"/>
      <c r="C25" s="10"/>
      <c r="D25" s="10"/>
      <c r="E25" s="22"/>
      <c r="F25" s="21"/>
    </row>
    <row r="26" spans="1:6">
      <c r="A26" s="25" t="s">
        <v>18</v>
      </c>
      <c r="B26" s="25"/>
      <c r="C26" s="10"/>
      <c r="D26" s="10"/>
      <c r="E26" s="9"/>
      <c r="F26" s="26"/>
    </row>
    <row r="27" spans="1:6">
      <c r="A27" s="25"/>
      <c r="B27" s="25"/>
      <c r="C27" s="10"/>
      <c r="D27" s="10"/>
      <c r="E27" s="10"/>
      <c r="F27" s="27"/>
    </row>
    <row r="28" spans="1:6">
      <c r="A28" s="25"/>
      <c r="B28" s="25"/>
      <c r="C28" s="10"/>
      <c r="D28" s="10"/>
      <c r="E28" s="10"/>
      <c r="F28" s="28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rintOptions gridLines="1"/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zoomScale="85" zoomScaleNormal="85" workbookViewId="0">
      <selection activeCell="B32" sqref="B32"/>
    </sheetView>
  </sheetViews>
  <sheetFormatPr defaultColWidth="9" defaultRowHeight="16.5" outlineLevelCol="5"/>
  <cols>
    <col min="1" max="1" width="22.625" style="1" customWidth="1"/>
    <col min="2" max="2" width="28.3833333333333" style="1" customWidth="1"/>
    <col min="3" max="3" width="3.625" style="1" customWidth="1"/>
    <col min="4" max="4" width="31.6166666666667" style="1" customWidth="1"/>
    <col min="5" max="5" width="30.1416666666667" style="1" customWidth="1"/>
    <col min="6" max="6" width="31.175" style="1" customWidth="1"/>
    <col min="7" max="7" width="13.75" style="1" customWidth="1"/>
    <col min="8" max="16384" width="9" style="1"/>
  </cols>
  <sheetData>
    <row r="1" s="1" customFormat="1" ht="22.5" spans="1:6">
      <c r="A1" s="2"/>
      <c r="B1" s="2"/>
      <c r="C1" s="10"/>
      <c r="D1" s="3" t="s">
        <v>19</v>
      </c>
      <c r="E1" s="3"/>
      <c r="F1" s="10"/>
    </row>
    <row r="2" s="1" customFormat="1" spans="1:6">
      <c r="A2" s="2"/>
      <c r="B2" s="2"/>
      <c r="C2" s="10"/>
      <c r="D2" s="19" t="s">
        <v>20</v>
      </c>
      <c r="E2" s="2" t="s">
        <v>21</v>
      </c>
      <c r="F2" s="2"/>
    </row>
    <row r="3" s="1" customFormat="1" spans="1:6">
      <c r="A3" s="2"/>
      <c r="B3" s="2"/>
      <c r="C3" s="10"/>
      <c r="D3" s="19"/>
      <c r="E3" s="9"/>
      <c r="F3" s="9"/>
    </row>
    <row r="4" s="1" customFormat="1" spans="1:6">
      <c r="A4" s="2"/>
      <c r="B4" s="2"/>
      <c r="C4" s="10"/>
      <c r="D4" s="20">
        <v>0</v>
      </c>
      <c r="E4" s="20">
        <v>534</v>
      </c>
      <c r="F4" s="20"/>
    </row>
    <row r="5" s="1" customFormat="1" spans="1:6">
      <c r="A5" s="7" t="s">
        <v>5</v>
      </c>
      <c r="B5" s="8" t="s">
        <v>6</v>
      </c>
      <c r="C5" s="10"/>
      <c r="D5" s="20">
        <v>50</v>
      </c>
      <c r="E5" s="20">
        <v>329</v>
      </c>
      <c r="F5" s="20"/>
    </row>
    <row r="6" s="1" customFormat="1" spans="1:6">
      <c r="A6" s="9"/>
      <c r="B6" s="9"/>
      <c r="C6" s="10"/>
      <c r="D6" s="20">
        <v>200</v>
      </c>
      <c r="E6" s="20">
        <v>193</v>
      </c>
      <c r="F6" s="20"/>
    </row>
    <row r="7" s="1" customFormat="1" spans="1:6">
      <c r="A7" s="4"/>
      <c r="C7" s="10"/>
      <c r="D7" s="20">
        <v>500</v>
      </c>
      <c r="E7" s="20">
        <v>127</v>
      </c>
      <c r="F7" s="20"/>
    </row>
    <row r="8" s="1" customFormat="1" spans="1:6">
      <c r="A8" s="9"/>
      <c r="B8" s="9"/>
      <c r="C8" s="10"/>
      <c r="D8" s="20">
        <v>1000</v>
      </c>
      <c r="E8" s="20">
        <v>91</v>
      </c>
      <c r="F8" s="20"/>
    </row>
    <row r="9" s="1" customFormat="1" spans="1:6">
      <c r="A9" s="10"/>
      <c r="B9" s="10"/>
      <c r="C9" s="10"/>
      <c r="D9" s="20">
        <v>1500</v>
      </c>
      <c r="E9" s="20">
        <v>74</v>
      </c>
      <c r="F9" s="20"/>
    </row>
    <row r="10" s="1" customFormat="1" spans="1:6">
      <c r="A10" s="11" t="s">
        <v>7</v>
      </c>
      <c r="B10" s="11"/>
      <c r="C10" s="10"/>
      <c r="D10" s="20"/>
      <c r="E10" s="20"/>
      <c r="F10" s="21"/>
    </row>
    <row r="11" s="1" customFormat="1" spans="1:6">
      <c r="A11" s="12" t="s">
        <v>8</v>
      </c>
      <c r="B11" s="12" t="s">
        <v>9</v>
      </c>
      <c r="C11" s="10"/>
      <c r="D11" s="10"/>
      <c r="E11" s="22"/>
      <c r="F11" s="21"/>
    </row>
    <row r="12" s="1" customFormat="1" spans="1:6">
      <c r="A12" s="4" t="s">
        <v>10</v>
      </c>
      <c r="B12" s="4" t="s">
        <v>11</v>
      </c>
      <c r="C12" s="10"/>
      <c r="D12" s="10"/>
      <c r="E12" s="22"/>
      <c r="F12" s="21"/>
    </row>
    <row r="13" s="1" customFormat="1" spans="1:6">
      <c r="A13" s="4"/>
      <c r="B13" s="4"/>
      <c r="C13" s="10"/>
      <c r="D13" s="10"/>
      <c r="E13" s="22"/>
      <c r="F13" s="21"/>
    </row>
    <row r="14" s="1" customFormat="1" spans="1:6">
      <c r="A14" s="4"/>
      <c r="B14" s="4"/>
      <c r="C14" s="10"/>
      <c r="D14" s="10"/>
      <c r="E14" s="22"/>
      <c r="F14" s="21"/>
    </row>
    <row r="15" s="1" customFormat="1" spans="1:6">
      <c r="A15" s="10"/>
      <c r="B15" s="10"/>
      <c r="C15" s="10"/>
      <c r="D15" s="10"/>
      <c r="E15" s="22"/>
      <c r="F15" s="21"/>
    </row>
    <row r="16" s="1" customFormat="1" spans="1:6">
      <c r="A16" s="14"/>
      <c r="B16" s="10"/>
      <c r="C16" s="10"/>
      <c r="D16" s="10"/>
      <c r="E16" s="22"/>
      <c r="F16" s="21"/>
    </row>
    <row r="17" s="1" customFormat="1" spans="1:6">
      <c r="A17" s="14"/>
      <c r="B17" s="14"/>
      <c r="C17" s="10"/>
      <c r="D17" s="10"/>
      <c r="E17" s="22"/>
      <c r="F17" s="21"/>
    </row>
    <row r="18" s="1" customFormat="1" spans="1:6">
      <c r="A18" s="10"/>
      <c r="B18" s="10"/>
      <c r="C18" s="10"/>
      <c r="D18" s="10"/>
      <c r="E18" s="22"/>
      <c r="F18" s="21"/>
    </row>
    <row r="19" s="1" customFormat="1" spans="1:6">
      <c r="A19" s="23" t="s">
        <v>16</v>
      </c>
      <c r="B19" s="23"/>
      <c r="C19" s="10"/>
      <c r="D19" s="10"/>
      <c r="E19" s="22"/>
      <c r="F19" s="21"/>
    </row>
    <row r="20" s="1" customFormat="1" spans="1:6">
      <c r="A20" s="23"/>
      <c r="B20" s="23"/>
      <c r="C20" s="10"/>
      <c r="D20" s="10"/>
      <c r="E20" s="22"/>
      <c r="F20" s="21"/>
    </row>
    <row r="21" s="1" customFormat="1" spans="1:6">
      <c r="A21" s="23"/>
      <c r="B21" s="23"/>
      <c r="C21" s="10"/>
      <c r="D21" s="10"/>
      <c r="E21" s="22"/>
      <c r="F21" s="21"/>
    </row>
    <row r="22" s="1" customFormat="1" spans="1:6">
      <c r="A22" s="23"/>
      <c r="B22" s="23"/>
      <c r="C22" s="10"/>
      <c r="D22" s="10"/>
      <c r="E22" s="22"/>
      <c r="F22" s="21"/>
    </row>
    <row r="23" s="1" customFormat="1" spans="1:6">
      <c r="A23" s="23"/>
      <c r="B23" s="23"/>
      <c r="C23" s="10"/>
      <c r="D23" s="10"/>
      <c r="E23" s="22"/>
      <c r="F23" s="21"/>
    </row>
    <row r="24" s="1" customFormat="1" spans="1:6">
      <c r="A24" s="24"/>
      <c r="B24" s="24"/>
      <c r="C24" s="10"/>
      <c r="D24" s="10"/>
      <c r="E24" s="22"/>
      <c r="F24" s="21"/>
    </row>
    <row r="25" s="1" customFormat="1" spans="1:6">
      <c r="A25" s="23" t="s">
        <v>17</v>
      </c>
      <c r="B25" s="23"/>
      <c r="C25" s="10"/>
      <c r="D25" s="10"/>
      <c r="E25" s="22"/>
      <c r="F25" s="21"/>
    </row>
    <row r="26" s="1" customFormat="1" spans="1:6">
      <c r="A26" s="23"/>
      <c r="B26" s="23"/>
      <c r="C26" s="10"/>
      <c r="D26" s="10"/>
      <c r="E26" s="22"/>
      <c r="F26" s="21"/>
    </row>
    <row r="27" s="1" customFormat="1" spans="1:6">
      <c r="A27" s="25" t="s">
        <v>18</v>
      </c>
      <c r="B27" s="25"/>
      <c r="C27" s="10"/>
      <c r="D27" s="10"/>
      <c r="E27" s="9"/>
      <c r="F27" s="26"/>
    </row>
    <row r="28" s="1" customFormat="1" spans="1:6">
      <c r="A28" s="25"/>
      <c r="B28" s="25"/>
      <c r="C28" s="10"/>
      <c r="D28" s="10"/>
      <c r="E28" s="10"/>
      <c r="F28" s="27"/>
    </row>
    <row r="29" s="1" customFormat="1" spans="1:6">
      <c r="A29" s="25"/>
      <c r="B29" s="25"/>
      <c r="C29" s="10"/>
      <c r="D29" s="10"/>
      <c r="E29" s="10"/>
      <c r="F29" s="28"/>
    </row>
    <row r="30" s="1" customFormat="1" spans="1:6">
      <c r="A30" s="10"/>
      <c r="B30" s="10"/>
      <c r="C30" s="10"/>
      <c r="D30" s="10"/>
      <c r="E30" s="10"/>
      <c r="F30" s="10"/>
    </row>
    <row r="31" s="1" customFormat="1" spans="1:6">
      <c r="A31" s="10"/>
      <c r="B31" s="10"/>
      <c r="C31" s="10"/>
      <c r="D31" s="10"/>
      <c r="E31" s="10"/>
      <c r="F31" s="10"/>
    </row>
  </sheetData>
  <mergeCells count="8">
    <mergeCell ref="A10:B10"/>
    <mergeCell ref="D2:D3"/>
    <mergeCell ref="E2:E3"/>
    <mergeCell ref="F2:F3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zoomScale="85" zoomScaleNormal="85" workbookViewId="0">
      <selection activeCell="D28" sqref="D28"/>
    </sheetView>
  </sheetViews>
  <sheetFormatPr defaultColWidth="9" defaultRowHeight="16.5" outlineLevelCol="7"/>
  <cols>
    <col min="1" max="1" width="22.625" style="1" customWidth="1"/>
    <col min="2" max="2" width="28.3833333333333" style="1" customWidth="1"/>
    <col min="4" max="4" width="14.875"/>
    <col min="5" max="7" width="19.1083333333333" customWidth="1"/>
    <col min="8" max="8" width="23.2333333333333" customWidth="1"/>
  </cols>
  <sheetData>
    <row r="1" ht="22.5" spans="1:5">
      <c r="A1" s="2"/>
      <c r="B1" s="2"/>
      <c r="E1" s="3" t="s">
        <v>22</v>
      </c>
    </row>
    <row r="2" customHeight="1" spans="1:8">
      <c r="A2" s="2"/>
      <c r="B2" s="2"/>
      <c r="E2" s="4" t="s">
        <v>23</v>
      </c>
      <c r="F2" s="4" t="s">
        <v>24</v>
      </c>
      <c r="G2" s="4" t="s">
        <v>25</v>
      </c>
      <c r="H2" s="4" t="s">
        <v>26</v>
      </c>
    </row>
    <row r="3" customHeight="1" spans="1:8">
      <c r="A3" s="2"/>
      <c r="B3" s="2"/>
      <c r="E3" s="5">
        <v>0</v>
      </c>
      <c r="F3" s="5">
        <v>0</v>
      </c>
      <c r="G3" s="5">
        <f>E3-F13/10*0</f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26.671</v>
      </c>
      <c r="G4" s="5">
        <f>F4-F13/10*1</f>
        <v>0.232200000000002</v>
      </c>
      <c r="H4" s="6">
        <f>G4/F13*100</f>
        <v>0.0878254686294395</v>
      </c>
    </row>
    <row r="5" customHeight="1" spans="1:8">
      <c r="A5" s="7" t="s">
        <v>5</v>
      </c>
      <c r="B5" s="8" t="s">
        <v>6</v>
      </c>
      <c r="E5" s="5">
        <v>2</v>
      </c>
      <c r="F5" s="5">
        <v>53.465</v>
      </c>
      <c r="G5" s="5">
        <f>F5-F13/10*2</f>
        <v>0.587400000000009</v>
      </c>
      <c r="H5" s="6">
        <f>G5/F13*100</f>
        <v>0.222173472320986</v>
      </c>
    </row>
    <row r="6" customHeight="1" spans="1:8">
      <c r="A6" s="9"/>
      <c r="B6" s="9"/>
      <c r="E6" s="5">
        <v>3</v>
      </c>
      <c r="F6" s="5">
        <v>79.828</v>
      </c>
      <c r="G6" s="5">
        <f>F6-F13/10*3</f>
        <v>0.511600000000016</v>
      </c>
      <c r="H6" s="6">
        <f>G6/F13*100</f>
        <v>0.193503487298976</v>
      </c>
    </row>
    <row r="7" customHeight="1" spans="1:8">
      <c r="A7" s="4"/>
      <c r="E7" s="5">
        <v>4</v>
      </c>
      <c r="F7" s="5">
        <v>106.23</v>
      </c>
      <c r="G7" s="5">
        <f>F7-F13/10*4</f>
        <v>0.474800000000016</v>
      </c>
      <c r="H7" s="6">
        <f>G7/F13*100</f>
        <v>0.179584549979582</v>
      </c>
    </row>
    <row r="8" customHeight="1" spans="1:8">
      <c r="A8" s="9"/>
      <c r="B8" s="9"/>
      <c r="E8" s="5">
        <v>5</v>
      </c>
      <c r="F8" s="5">
        <v>132.71199</v>
      </c>
      <c r="G8" s="5">
        <f>F8-F13/10*5</f>
        <v>0.517989999999998</v>
      </c>
      <c r="H8" s="6">
        <f>G8/F13*100</f>
        <v>0.195920389730244</v>
      </c>
    </row>
    <row r="9" customHeight="1" spans="1:8">
      <c r="A9" s="10"/>
      <c r="B9" s="10"/>
      <c r="E9" s="5">
        <v>6</v>
      </c>
      <c r="F9" s="5">
        <v>159.155</v>
      </c>
      <c r="G9" s="5">
        <f>F9-F13/10*6</f>
        <v>0.522200000000026</v>
      </c>
      <c r="H9" s="6">
        <f>G9/F13*100</f>
        <v>0.197512746418153</v>
      </c>
    </row>
    <row r="10" customHeight="1" spans="1:8">
      <c r="A10" s="11" t="s">
        <v>7</v>
      </c>
      <c r="B10" s="11"/>
      <c r="E10" s="5">
        <v>7</v>
      </c>
      <c r="F10" s="5">
        <v>185.6199</v>
      </c>
      <c r="G10" s="5">
        <f>F10-F13/10*7</f>
        <v>0.548300000000012</v>
      </c>
      <c r="H10" s="6">
        <f>G10/F13*100</f>
        <v>0.207384601419131</v>
      </c>
    </row>
    <row r="11" customHeight="1" spans="1:8">
      <c r="A11" s="12" t="s">
        <v>8</v>
      </c>
      <c r="B11" s="12" t="s">
        <v>9</v>
      </c>
      <c r="E11" s="5">
        <v>8</v>
      </c>
      <c r="F11" s="5">
        <v>212.031</v>
      </c>
      <c r="G11" s="5">
        <f>F11-F13/10*8</f>
        <v>0.52060000000003</v>
      </c>
      <c r="H11" s="6">
        <f>G11/F13*100</f>
        <v>0.196907575230355</v>
      </c>
    </row>
    <row r="12" customHeight="1" spans="1:8">
      <c r="A12" s="4" t="s">
        <v>10</v>
      </c>
      <c r="B12" s="4" t="s">
        <v>11</v>
      </c>
      <c r="E12" s="5">
        <v>9</v>
      </c>
      <c r="F12" s="5">
        <v>238.463</v>
      </c>
      <c r="G12" s="5">
        <f>F12-F13/10*9</f>
        <v>0.513800000000032</v>
      </c>
      <c r="H12" s="6">
        <f>G12/F13*100</f>
        <v>0.194335597682206</v>
      </c>
    </row>
    <row r="13" customHeight="1" spans="1:8">
      <c r="A13" s="4" t="s">
        <v>12</v>
      </c>
      <c r="B13" s="4" t="s">
        <v>27</v>
      </c>
      <c r="E13" s="5">
        <v>10</v>
      </c>
      <c r="F13" s="5">
        <v>264.388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  <row r="32" customHeight="1"/>
    <row r="50" spans="4:4">
      <c r="D50" s="18"/>
    </row>
    <row r="51" spans="4:4">
      <c r="D51" s="18"/>
    </row>
    <row r="52" spans="4:4">
      <c r="D52" s="18"/>
    </row>
    <row r="53" spans="4:4">
      <c r="D53" s="18"/>
    </row>
    <row r="54" spans="4:4">
      <c r="D54" s="18"/>
    </row>
    <row r="55" spans="4:4">
      <c r="D55" s="18"/>
    </row>
    <row r="56" spans="4:4">
      <c r="D56" s="18"/>
    </row>
    <row r="57" spans="4:4">
      <c r="D57" s="18"/>
    </row>
    <row r="58" spans="4:4">
      <c r="D58" s="18"/>
    </row>
    <row r="59" spans="4:4">
      <c r="D59" s="18"/>
    </row>
    <row r="60" spans="4:4">
      <c r="D60" s="18"/>
    </row>
    <row r="61" spans="4:5">
      <c r="D61" s="18"/>
      <c r="E61" s="13"/>
    </row>
    <row r="62" spans="4:5">
      <c r="D62" s="18"/>
      <c r="E62" s="13"/>
    </row>
    <row r="63" spans="4:5">
      <c r="D63" s="18"/>
      <c r="E63" s="13"/>
    </row>
    <row r="64" spans="4:5">
      <c r="D64" s="18"/>
      <c r="E64" s="13"/>
    </row>
    <row r="65" spans="4:4">
      <c r="D65" s="18"/>
    </row>
    <row r="66" spans="4:5">
      <c r="D66" s="18"/>
      <c r="E66" s="13"/>
    </row>
    <row r="67" spans="4:5">
      <c r="D67" s="18"/>
      <c r="E67" s="13"/>
    </row>
    <row r="68" spans="4:5">
      <c r="D68" s="18"/>
      <c r="E68" s="13"/>
    </row>
    <row r="69" spans="4:5">
      <c r="D69" s="18"/>
      <c r="E69" s="13"/>
    </row>
    <row r="70" spans="4:5">
      <c r="D70" s="18"/>
      <c r="E70" s="13"/>
    </row>
  </sheetData>
  <sortState ref="E61:E71">
    <sortCondition ref="E61" descending="1"/>
  </sortState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位移电压曲线Travel &amp; Voltage</vt:lpstr>
      <vt:lpstr>谐频与负载Freq  vs Load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2020-09-16T05:42:46Z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